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360" yWindow="60" windowWidth="11295" windowHeight="5580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C22" i="1"/>
  <c r="A22"/>
  <c r="C20"/>
  <c r="C18"/>
  <c r="E18"/>
  <c r="G18"/>
  <c r="H18"/>
  <c r="I18"/>
  <c r="J18"/>
  <c r="C19"/>
  <c r="A4"/>
  <c r="A5" s="1"/>
  <c r="A6" s="1"/>
  <c r="A7" s="1"/>
  <c r="A8" s="1"/>
  <c r="C21" l="1"/>
  <c r="A9"/>
  <c r="A10" s="1"/>
  <c r="A11" s="1"/>
  <c r="A12" s="1"/>
  <c r="A13" s="1"/>
  <c r="A14" s="1"/>
  <c r="A15" s="1"/>
  <c r="A16" s="1"/>
  <c r="A17" s="1"/>
  <c r="A19" l="1"/>
  <c r="A20" s="1"/>
  <c r="A21" s="1"/>
  <c r="A18"/>
</calcChain>
</file>

<file path=xl/sharedStrings.xml><?xml version="1.0" encoding="utf-8"?>
<sst xmlns="http://schemas.openxmlformats.org/spreadsheetml/2006/main" count="44" uniqueCount="42">
  <si>
    <t>L.p.</t>
  </si>
  <si>
    <t>A</t>
  </si>
  <si>
    <t>B</t>
  </si>
  <si>
    <t>C</t>
  </si>
  <si>
    <t>D</t>
  </si>
  <si>
    <t>E</t>
  </si>
  <si>
    <t>F</t>
  </si>
  <si>
    <t>Lokalizacja</t>
  </si>
  <si>
    <t>Wojewódzki Urząd Pracy  
w Rzeszowie, ul. Lisa Kuli 20</t>
  </si>
  <si>
    <t>Oddział Zamiejscowy 
w Krośnie, ul. Lewakowskiego 27B</t>
  </si>
  <si>
    <t>Oddział Zamiejscowy 
w Przemyślu, 
ul. Kościuszki 2</t>
  </si>
  <si>
    <t>Wojewódzki Urzędu Pracy w Rzeszowie, ul. Zygmuntowska 14,  (FGŚP)</t>
  </si>
  <si>
    <t>Wojewódzki Urzędu Pracy w Rzeszowie, ul. Lisa Kuli 20 - ul. Langiewicza 15 (17)</t>
  </si>
  <si>
    <t>Połączenia lokalne / strefowe / 12 miesięcy</t>
  </si>
  <si>
    <t>Połączenia międzystrefowe / 12 miesięcy</t>
  </si>
  <si>
    <t>Połączenia do sieci komórkowych / 12 miesięcy</t>
  </si>
  <si>
    <t>Połączenia międzynarodowe (kraje UE) / 12 miesięcy</t>
  </si>
  <si>
    <t>Cena netto 1 minuty połączenia lokalnego / strefowego</t>
  </si>
  <si>
    <t>Cena netto 1 minuty połączenia międzystrefowego</t>
  </si>
  <si>
    <t>Cena netto 1 minuty połączenia do sieci komórkowych</t>
  </si>
  <si>
    <t>Cena netto 1 minuty połączenia międzynarodowe (kraje UE)</t>
  </si>
  <si>
    <t>Ewentualne opłaty aktywacyjne / instalacyjne / ceny netto</t>
  </si>
  <si>
    <t xml:space="preserve">Wartość cen za połączenia miesięczne lokalne, strefowe, miedzystrefowe, do sieci komórkowych będąca sumą iloczynów odpowiednio liczoną wg wzoru: Liczba minut za połaczenia lokalne/ strefowe x cena za minute połączenia. Pozostałe pozycje należy obliczyc w analogiczny sposób i zsumować. </t>
  </si>
  <si>
    <t>G</t>
  </si>
  <si>
    <t>Wojewódzki Urząd Pracy w Rzeszowie, ul. Naruszewicza 11;</t>
  </si>
  <si>
    <t>Planowana liczba miesięcy świadczonych usług</t>
  </si>
  <si>
    <t>Rodzaj łacza</t>
  </si>
  <si>
    <t>łącze cyfrowe PRA 30 B + D + 60 numerów DDI</t>
  </si>
  <si>
    <t>łącze cyfrowe ISDN BRA 2B+D</t>
  </si>
  <si>
    <t>łącze przesyłu głosu</t>
  </si>
  <si>
    <r>
      <t xml:space="preserve">Cena miesięcznego abonamentu netto dla </t>
    </r>
    <r>
      <rPr>
        <b/>
        <u/>
        <sz val="12"/>
        <rFont val="Times New Roman"/>
        <family val="1"/>
        <charset val="238"/>
      </rPr>
      <t>jednego</t>
    </r>
    <r>
      <rPr>
        <b/>
        <sz val="12"/>
        <rFont val="Times New Roman"/>
        <family val="1"/>
        <charset val="238"/>
      </rPr>
      <t xml:space="preserve"> łącza cyfrowego, analogowego lub łacza przesyłu głosu</t>
    </r>
  </si>
  <si>
    <t xml:space="preserve"> łącze analogowe</t>
  </si>
  <si>
    <t>łącze analogowe</t>
  </si>
  <si>
    <t xml:space="preserve">Licza łączy w danje lokalizacji </t>
  </si>
  <si>
    <t>H</t>
  </si>
  <si>
    <t>łącze cyfrowe PRA 30 B + D + min 60 numerów DDI</t>
  </si>
  <si>
    <t xml:space="preserve">Łączna wartość miesięcznego  abonamentu w zł netto dla danej lokalizacji odpowiednio wg wzorów: AB16=A4+B4; CD16=C3*2+C4*2, E16=E3*E4. Pozostałe pozycje należy obliczyc w analogiczny sposób i zsumować. </t>
  </si>
  <si>
    <t>wartość pozycji liczona jako suma łącznej wartość miesięcznego  abonamentów w zł netto dla danej lokalizacji, opłatach aktywacyjnych / instalacyjnych i liczby miesięcy liczona wg wzoru AB18=AB16*AB5+AB15; C18=C16*C5+C15. Pozostałe pozycje należy obliczyc w analogiczny sposób.</t>
  </si>
  <si>
    <t>Wartość oferty netto, liczona jko suma pozycji 17 i 18</t>
  </si>
  <si>
    <t>Wartość ofertybrutto</t>
  </si>
  <si>
    <t>WA.2320.12.2016</t>
  </si>
  <si>
    <t>Formularz cenowy - Załącznik nr 2 do Zaproszenia do złożenia oferty</t>
  </si>
</sst>
</file>

<file path=xl/styles.xml><?xml version="1.0" encoding="utf-8"?>
<styleSheet xmlns="http://schemas.openxmlformats.org/spreadsheetml/2006/main">
  <numFmts count="5">
    <numFmt numFmtId="7" formatCode="#,##0.00\ &quot;zł&quot;;\-#,##0.00\ &quot;zł&quot;"/>
    <numFmt numFmtId="43" formatCode="_-* #,##0.00\ _z_ł_-;\-* #,##0.00\ _z_ł_-;_-* &quot;-&quot;??\ _z_ł_-;_-@_-"/>
    <numFmt numFmtId="164" formatCode="#,##0.00\ &quot;zł&quot;"/>
    <numFmt numFmtId="165" formatCode="#,##0_ ;\-#,##0\ "/>
    <numFmt numFmtId="166" formatCode="#,##0.00_ ;\-#,##0.00\ "/>
  </numFmts>
  <fonts count="7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4"/>
      <name val="Arial"/>
      <family val="2"/>
      <charset val="238"/>
    </font>
    <font>
      <b/>
      <u/>
      <sz val="12"/>
      <name val="Times New Roman"/>
      <family val="1"/>
      <charset val="238"/>
    </font>
    <font>
      <b/>
      <sz val="14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0"/>
        <bgColor indexed="64"/>
      </patternFill>
    </fill>
    <fill>
      <patternFill patternType="solid">
        <fgColor indexed="23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0">
    <xf numFmtId="0" fontId="0" fillId="0" borderId="0" xfId="0"/>
    <xf numFmtId="0" fontId="0" fillId="0" borderId="1" xfId="0" applyBorder="1"/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 wrapText="1"/>
    </xf>
    <xf numFmtId="2" fontId="2" fillId="0" borderId="8" xfId="0" applyNumberFormat="1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left" vertical="center" wrapText="1"/>
    </xf>
    <xf numFmtId="2" fontId="3" fillId="2" borderId="11" xfId="0" applyNumberFormat="1" applyFont="1" applyFill="1" applyBorder="1" applyAlignment="1">
      <alignment horizontal="left" vertical="center" wrapText="1"/>
    </xf>
    <xf numFmtId="164" fontId="2" fillId="0" borderId="12" xfId="0" applyNumberFormat="1" applyFont="1" applyBorder="1" applyAlignment="1">
      <alignment horizontal="center" vertical="center"/>
    </xf>
    <xf numFmtId="164" fontId="2" fillId="0" borderId="10" xfId="0" applyNumberFormat="1" applyFont="1" applyBorder="1" applyAlignment="1">
      <alignment horizontal="center" vertical="center"/>
    </xf>
    <xf numFmtId="164" fontId="2" fillId="0" borderId="13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left" vertical="center" wrapText="1"/>
    </xf>
    <xf numFmtId="0" fontId="2" fillId="0" borderId="7" xfId="0" applyFont="1" applyBorder="1"/>
    <xf numFmtId="2" fontId="2" fillId="0" borderId="11" xfId="0" applyNumberFormat="1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 wrapText="1"/>
    </xf>
    <xf numFmtId="0" fontId="2" fillId="0" borderId="24" xfId="0" applyFont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7" fontId="2" fillId="0" borderId="11" xfId="0" applyNumberFormat="1" applyFont="1" applyBorder="1" applyAlignment="1">
      <alignment horizontal="center" vertical="center"/>
    </xf>
    <xf numFmtId="164" fontId="2" fillId="0" borderId="11" xfId="0" applyNumberFormat="1" applyFont="1" applyBorder="1" applyAlignment="1">
      <alignment horizontal="center" vertical="center"/>
    </xf>
    <xf numFmtId="0" fontId="0" fillId="0" borderId="0" xfId="0" applyFill="1"/>
    <xf numFmtId="2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2" fontId="2" fillId="0" borderId="15" xfId="0" applyNumberFormat="1" applyFont="1" applyFill="1" applyBorder="1" applyAlignment="1">
      <alignment horizontal="left" vertical="center" wrapText="1"/>
    </xf>
    <xf numFmtId="0" fontId="2" fillId="0" borderId="26" xfId="0" applyNumberFormat="1" applyFont="1" applyFill="1" applyBorder="1" applyAlignment="1">
      <alignment horizontal="center" vertical="center"/>
    </xf>
    <xf numFmtId="0" fontId="2" fillId="0" borderId="10" xfId="0" applyNumberFormat="1" applyFont="1" applyFill="1" applyBorder="1" applyAlignment="1">
      <alignment horizontal="center" vertical="center"/>
    </xf>
    <xf numFmtId="0" fontId="2" fillId="0" borderId="15" xfId="0" applyNumberFormat="1" applyFont="1" applyFill="1" applyBorder="1" applyAlignment="1">
      <alignment horizontal="center" vertical="center"/>
    </xf>
    <xf numFmtId="0" fontId="2" fillId="0" borderId="13" xfId="0" applyNumberFormat="1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7" fontId="2" fillId="0" borderId="14" xfId="0" applyNumberFormat="1" applyFont="1" applyBorder="1" applyAlignment="1">
      <alignment horizontal="center" vertical="center"/>
    </xf>
    <xf numFmtId="7" fontId="2" fillId="0" borderId="11" xfId="0" applyNumberFormat="1" applyFont="1" applyBorder="1" applyAlignment="1">
      <alignment horizontal="center" vertical="center"/>
    </xf>
    <xf numFmtId="0" fontId="2" fillId="0" borderId="28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165" fontId="2" fillId="0" borderId="14" xfId="1" applyNumberFormat="1" applyFont="1" applyBorder="1" applyAlignment="1">
      <alignment horizontal="center" vertical="center"/>
    </xf>
    <xf numFmtId="165" fontId="2" fillId="0" borderId="15" xfId="1" applyNumberFormat="1" applyFont="1" applyBorder="1" applyAlignment="1">
      <alignment horizontal="center" vertical="center"/>
    </xf>
    <xf numFmtId="165" fontId="2" fillId="0" borderId="11" xfId="1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6" fillId="0" borderId="29" xfId="0" applyFont="1" applyFill="1" applyBorder="1" applyAlignment="1">
      <alignment horizontal="center" vertical="center"/>
    </xf>
    <xf numFmtId="166" fontId="2" fillId="0" borderId="14" xfId="1" applyNumberFormat="1" applyFont="1" applyBorder="1" applyAlignment="1">
      <alignment horizontal="center" vertical="center"/>
    </xf>
    <xf numFmtId="166" fontId="2" fillId="0" borderId="15" xfId="1" applyNumberFormat="1" applyFont="1" applyBorder="1" applyAlignment="1">
      <alignment horizontal="center" vertical="center"/>
    </xf>
    <xf numFmtId="166" fontId="2" fillId="0" borderId="11" xfId="1" applyNumberFormat="1" applyFont="1" applyBorder="1" applyAlignment="1">
      <alignment horizontal="center" vertical="center"/>
    </xf>
    <xf numFmtId="166" fontId="2" fillId="0" borderId="17" xfId="1" applyNumberFormat="1" applyFont="1" applyBorder="1" applyAlignment="1">
      <alignment horizontal="center" vertical="center"/>
    </xf>
    <xf numFmtId="166" fontId="2" fillId="0" borderId="18" xfId="1" applyNumberFormat="1" applyFont="1" applyBorder="1" applyAlignment="1">
      <alignment horizontal="center" vertical="center"/>
    </xf>
    <xf numFmtId="166" fontId="2" fillId="0" borderId="16" xfId="1" applyNumberFormat="1" applyFont="1" applyBorder="1" applyAlignment="1">
      <alignment horizontal="center" vertical="center"/>
    </xf>
    <xf numFmtId="0" fontId="2" fillId="3" borderId="19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 wrapText="1"/>
    </xf>
    <xf numFmtId="7" fontId="4" fillId="0" borderId="3" xfId="0" applyNumberFormat="1" applyFont="1" applyBorder="1" applyAlignment="1">
      <alignment horizontal="center" vertical="center" wrapText="1"/>
    </xf>
    <xf numFmtId="7" fontId="4" fillId="0" borderId="25" xfId="0" applyNumberFormat="1" applyFont="1" applyBorder="1" applyAlignment="1">
      <alignment horizontal="center" vertical="center" wrapText="1"/>
    </xf>
    <xf numFmtId="7" fontId="4" fillId="0" borderId="27" xfId="0" applyNumberFormat="1" applyFont="1" applyBorder="1" applyAlignment="1">
      <alignment horizontal="center" vertical="center" wrapText="1"/>
    </xf>
    <xf numFmtId="164" fontId="2" fillId="0" borderId="22" xfId="0" applyNumberFormat="1" applyFont="1" applyBorder="1" applyAlignment="1">
      <alignment horizontal="center" vertical="center"/>
    </xf>
    <xf numFmtId="164" fontId="2" fillId="0" borderId="23" xfId="0" applyNumberFormat="1" applyFont="1" applyBorder="1" applyAlignment="1">
      <alignment horizontal="center" vertical="center"/>
    </xf>
    <xf numFmtId="164" fontId="2" fillId="0" borderId="21" xfId="0" applyNumberFormat="1" applyFont="1" applyBorder="1" applyAlignment="1">
      <alignment horizontal="center" vertical="center"/>
    </xf>
    <xf numFmtId="7" fontId="2" fillId="0" borderId="3" xfId="0" applyNumberFormat="1" applyFont="1" applyBorder="1" applyAlignment="1">
      <alignment horizontal="center" vertical="center"/>
    </xf>
    <xf numFmtId="7" fontId="2" fillId="0" borderId="25" xfId="0" applyNumberFormat="1" applyFont="1" applyBorder="1" applyAlignment="1">
      <alignment horizontal="center" vertical="center"/>
    </xf>
    <xf numFmtId="7" fontId="2" fillId="0" borderId="2" xfId="0" applyNumberFormat="1" applyFont="1" applyBorder="1" applyAlignment="1">
      <alignment horizontal="center" vertical="center"/>
    </xf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2"/>
  <sheetViews>
    <sheetView tabSelected="1" zoomScale="70" zoomScaleNormal="70" workbookViewId="0">
      <selection activeCell="C1" sqref="C1:J1"/>
    </sheetView>
  </sheetViews>
  <sheetFormatPr defaultRowHeight="15"/>
  <cols>
    <col min="2" max="2" width="58.140625" customWidth="1"/>
    <col min="3" max="3" width="17.85546875" customWidth="1"/>
    <col min="4" max="6" width="21.28515625" customWidth="1"/>
    <col min="7" max="8" width="16.7109375" customWidth="1"/>
    <col min="9" max="10" width="19" customWidth="1"/>
  </cols>
  <sheetData>
    <row r="1" spans="1:10" ht="18.75" thickBot="1">
      <c r="A1" s="51" t="s">
        <v>40</v>
      </c>
      <c r="B1" s="51"/>
      <c r="C1" s="52" t="s">
        <v>41</v>
      </c>
      <c r="D1" s="52"/>
      <c r="E1" s="52"/>
      <c r="F1" s="52"/>
      <c r="G1" s="52"/>
      <c r="H1" s="52"/>
      <c r="I1" s="52"/>
      <c r="J1" s="52"/>
    </row>
    <row r="2" spans="1:10" ht="16.5" thickBot="1">
      <c r="A2" s="1" t="s">
        <v>0</v>
      </c>
      <c r="B2" s="2"/>
      <c r="C2" s="3" t="s">
        <v>1</v>
      </c>
      <c r="D2" s="4" t="s">
        <v>2</v>
      </c>
      <c r="E2" s="2" t="s">
        <v>3</v>
      </c>
      <c r="F2" s="2" t="s">
        <v>4</v>
      </c>
      <c r="G2" s="2" t="s">
        <v>5</v>
      </c>
      <c r="H2" s="2" t="s">
        <v>6</v>
      </c>
      <c r="I2" s="2" t="s">
        <v>23</v>
      </c>
      <c r="J2" s="2" t="s">
        <v>34</v>
      </c>
    </row>
    <row r="3" spans="1:10" ht="79.5" thickBot="1">
      <c r="A3" s="5">
        <v>1</v>
      </c>
      <c r="B3" s="6" t="s">
        <v>7</v>
      </c>
      <c r="C3" s="47" t="s">
        <v>8</v>
      </c>
      <c r="D3" s="48"/>
      <c r="E3" s="49" t="s">
        <v>24</v>
      </c>
      <c r="F3" s="50"/>
      <c r="G3" s="7" t="s">
        <v>9</v>
      </c>
      <c r="H3" s="7" t="s">
        <v>10</v>
      </c>
      <c r="I3" s="8" t="s">
        <v>11</v>
      </c>
      <c r="J3" s="8" t="s">
        <v>12</v>
      </c>
    </row>
    <row r="4" spans="1:10" ht="47.25">
      <c r="A4" s="5">
        <f>A3+1</f>
        <v>2</v>
      </c>
      <c r="B4" s="9" t="s">
        <v>26</v>
      </c>
      <c r="C4" s="10" t="s">
        <v>28</v>
      </c>
      <c r="D4" s="11" t="s">
        <v>35</v>
      </c>
      <c r="E4" s="11" t="s">
        <v>27</v>
      </c>
      <c r="F4" s="12" t="s">
        <v>31</v>
      </c>
      <c r="G4" s="12" t="s">
        <v>31</v>
      </c>
      <c r="H4" s="12" t="s">
        <v>32</v>
      </c>
      <c r="I4" s="10" t="s">
        <v>28</v>
      </c>
      <c r="J4" s="10" t="s">
        <v>29</v>
      </c>
    </row>
    <row r="5" spans="1:10" ht="15.75">
      <c r="A5" s="5">
        <f t="shared" ref="A5" si="0">A4+1</f>
        <v>3</v>
      </c>
      <c r="B5" s="28" t="s">
        <v>33</v>
      </c>
      <c r="C5" s="29">
        <v>1</v>
      </c>
      <c r="D5" s="30">
        <v>1</v>
      </c>
      <c r="E5" s="31">
        <v>2</v>
      </c>
      <c r="F5" s="31">
        <v>2</v>
      </c>
      <c r="G5" s="32">
        <v>2</v>
      </c>
      <c r="H5" s="32">
        <v>2</v>
      </c>
      <c r="I5" s="29">
        <v>1</v>
      </c>
      <c r="J5" s="29">
        <v>1</v>
      </c>
    </row>
    <row r="6" spans="1:10" ht="31.5">
      <c r="A6" s="5">
        <f>A5+1</f>
        <v>4</v>
      </c>
      <c r="B6" s="13" t="s">
        <v>30</v>
      </c>
      <c r="C6" s="14"/>
      <c r="D6" s="15"/>
      <c r="E6" s="26"/>
      <c r="F6" s="26"/>
      <c r="G6" s="16"/>
      <c r="H6" s="16"/>
      <c r="I6" s="16"/>
      <c r="J6" s="16"/>
    </row>
    <row r="7" spans="1:10" s="27" customFormat="1" ht="15.75">
      <c r="A7" s="5">
        <f t="shared" ref="A7:A8" si="1">A6+1</f>
        <v>5</v>
      </c>
      <c r="B7" s="33" t="s">
        <v>25</v>
      </c>
      <c r="C7" s="34">
        <v>9</v>
      </c>
      <c r="D7" s="35">
        <v>9</v>
      </c>
      <c r="E7" s="36">
        <v>8</v>
      </c>
      <c r="F7" s="36">
        <v>8</v>
      </c>
      <c r="G7" s="37">
        <v>12</v>
      </c>
      <c r="H7" s="37">
        <v>12</v>
      </c>
      <c r="I7" s="37">
        <v>7</v>
      </c>
      <c r="J7" s="37">
        <v>6</v>
      </c>
    </row>
    <row r="8" spans="1:10" ht="15.75">
      <c r="A8" s="5">
        <f t="shared" si="1"/>
        <v>6</v>
      </c>
      <c r="B8" s="17" t="s">
        <v>13</v>
      </c>
      <c r="C8" s="44">
        <v>65000</v>
      </c>
      <c r="D8" s="45"/>
      <c r="E8" s="45"/>
      <c r="F8" s="45"/>
      <c r="G8" s="45"/>
      <c r="H8" s="45"/>
      <c r="I8" s="45"/>
      <c r="J8" s="46"/>
    </row>
    <row r="9" spans="1:10" ht="15.75">
      <c r="A9" s="5">
        <f t="shared" ref="A9:A22" si="2">A8+1</f>
        <v>7</v>
      </c>
      <c r="B9" s="17" t="s">
        <v>14</v>
      </c>
      <c r="C9" s="44">
        <v>65000</v>
      </c>
      <c r="D9" s="45"/>
      <c r="E9" s="45"/>
      <c r="F9" s="45"/>
      <c r="G9" s="45"/>
      <c r="H9" s="45"/>
      <c r="I9" s="45"/>
      <c r="J9" s="46"/>
    </row>
    <row r="10" spans="1:10" ht="15.75">
      <c r="A10" s="5">
        <f t="shared" si="2"/>
        <v>8</v>
      </c>
      <c r="B10" s="17" t="s">
        <v>15</v>
      </c>
      <c r="C10" s="44">
        <v>32000</v>
      </c>
      <c r="D10" s="45"/>
      <c r="E10" s="45"/>
      <c r="F10" s="45"/>
      <c r="G10" s="45"/>
      <c r="H10" s="45"/>
      <c r="I10" s="45"/>
      <c r="J10" s="46"/>
    </row>
    <row r="11" spans="1:10" ht="15.75">
      <c r="A11" s="5">
        <f t="shared" si="2"/>
        <v>9</v>
      </c>
      <c r="B11" s="18" t="s">
        <v>16</v>
      </c>
      <c r="C11" s="44">
        <v>500</v>
      </c>
      <c r="D11" s="45"/>
      <c r="E11" s="45"/>
      <c r="F11" s="45"/>
      <c r="G11" s="45"/>
      <c r="H11" s="45"/>
      <c r="I11" s="45"/>
      <c r="J11" s="46"/>
    </row>
    <row r="12" spans="1:10" ht="15.75">
      <c r="A12" s="5">
        <f t="shared" si="2"/>
        <v>10</v>
      </c>
      <c r="B12" s="17" t="s">
        <v>17</v>
      </c>
      <c r="C12" s="53"/>
      <c r="D12" s="54"/>
      <c r="E12" s="54"/>
      <c r="F12" s="54"/>
      <c r="G12" s="54"/>
      <c r="H12" s="54"/>
      <c r="I12" s="54"/>
      <c r="J12" s="55"/>
    </row>
    <row r="13" spans="1:10" ht="15.75">
      <c r="A13" s="5">
        <f t="shared" si="2"/>
        <v>11</v>
      </c>
      <c r="B13" s="17" t="s">
        <v>18</v>
      </c>
      <c r="C13" s="53"/>
      <c r="D13" s="54"/>
      <c r="E13" s="54"/>
      <c r="F13" s="54"/>
      <c r="G13" s="54"/>
      <c r="H13" s="54"/>
      <c r="I13" s="54"/>
      <c r="J13" s="55"/>
    </row>
    <row r="14" spans="1:10" ht="15.75">
      <c r="A14" s="5">
        <f t="shared" si="2"/>
        <v>12</v>
      </c>
      <c r="B14" s="17" t="s">
        <v>19</v>
      </c>
      <c r="C14" s="53"/>
      <c r="D14" s="54"/>
      <c r="E14" s="54"/>
      <c r="F14" s="54"/>
      <c r="G14" s="54"/>
      <c r="H14" s="54"/>
      <c r="I14" s="54"/>
      <c r="J14" s="55"/>
    </row>
    <row r="15" spans="1:10" ht="15.75">
      <c r="A15" s="5">
        <f t="shared" si="2"/>
        <v>13</v>
      </c>
      <c r="B15" s="18" t="s">
        <v>20</v>
      </c>
      <c r="C15" s="56"/>
      <c r="D15" s="57"/>
      <c r="E15" s="57"/>
      <c r="F15" s="57"/>
      <c r="G15" s="57"/>
      <c r="H15" s="57"/>
      <c r="I15" s="57"/>
      <c r="J15" s="58"/>
    </row>
    <row r="16" spans="1:10" ht="16.5" thickBot="1">
      <c r="A16" s="5">
        <f t="shared" si="2"/>
        <v>14</v>
      </c>
      <c r="B16" s="59"/>
      <c r="C16" s="60"/>
      <c r="D16" s="60"/>
      <c r="E16" s="60"/>
      <c r="F16" s="60"/>
      <c r="G16" s="60"/>
      <c r="H16" s="60"/>
      <c r="I16" s="60"/>
      <c r="J16" s="60"/>
    </row>
    <row r="17" spans="1:10" ht="15.75">
      <c r="A17" s="5">
        <f t="shared" si="2"/>
        <v>15</v>
      </c>
      <c r="B17" s="19" t="s">
        <v>21</v>
      </c>
      <c r="C17" s="38"/>
      <c r="D17" s="39"/>
      <c r="E17" s="42"/>
      <c r="F17" s="43"/>
      <c r="G17" s="20"/>
      <c r="H17" s="20"/>
      <c r="I17" s="20"/>
      <c r="J17" s="20"/>
    </row>
    <row r="18" spans="1:10" ht="63">
      <c r="A18" s="5">
        <f t="shared" si="2"/>
        <v>16</v>
      </c>
      <c r="B18" s="21" t="s">
        <v>36</v>
      </c>
      <c r="C18" s="40">
        <f>C6+D6</f>
        <v>0</v>
      </c>
      <c r="D18" s="41"/>
      <c r="E18" s="40">
        <f>E6*E5+F6*F5</f>
        <v>0</v>
      </c>
      <c r="F18" s="41"/>
      <c r="G18" s="25">
        <f t="shared" ref="G18:J18" si="3">G5*G6</f>
        <v>0</v>
      </c>
      <c r="H18" s="25">
        <f t="shared" si="3"/>
        <v>0</v>
      </c>
      <c r="I18" s="25">
        <f t="shared" si="3"/>
        <v>0</v>
      </c>
      <c r="J18" s="25">
        <f t="shared" si="3"/>
        <v>0</v>
      </c>
    </row>
    <row r="19" spans="1:10" ht="79.5" thickBot="1">
      <c r="A19" s="5">
        <f>A18+1</f>
        <v>17</v>
      </c>
      <c r="B19" s="22" t="s">
        <v>22</v>
      </c>
      <c r="C19" s="64">
        <f>C8*C12+C9*C13+C10*C14+C11*C15</f>
        <v>0</v>
      </c>
      <c r="D19" s="65"/>
      <c r="E19" s="65"/>
      <c r="F19" s="65"/>
      <c r="G19" s="65"/>
      <c r="H19" s="65"/>
      <c r="I19" s="65"/>
      <c r="J19" s="66"/>
    </row>
    <row r="20" spans="1:10" ht="79.5" thickBot="1">
      <c r="A20" s="5">
        <f t="shared" si="2"/>
        <v>18</v>
      </c>
      <c r="B20" s="23" t="s">
        <v>37</v>
      </c>
      <c r="C20" s="67">
        <f>SUM(C18*C7+C17)+(E18*E7+E17)+(G18*G7+G17)+(H18*H7+H17)+(I18*I7+I17)+(J18*J7+J17)</f>
        <v>0</v>
      </c>
      <c r="D20" s="68"/>
      <c r="E20" s="68"/>
      <c r="F20" s="68"/>
      <c r="G20" s="68"/>
      <c r="H20" s="68"/>
      <c r="I20" s="68"/>
      <c r="J20" s="69"/>
    </row>
    <row r="21" spans="1:10" ht="18.75" thickBot="1">
      <c r="A21" s="5">
        <f t="shared" si="2"/>
        <v>19</v>
      </c>
      <c r="B21" s="24" t="s">
        <v>38</v>
      </c>
      <c r="C21" s="61">
        <f>C19+C20</f>
        <v>0</v>
      </c>
      <c r="D21" s="62"/>
      <c r="E21" s="62"/>
      <c r="F21" s="62"/>
      <c r="G21" s="62"/>
      <c r="H21" s="62"/>
      <c r="I21" s="62"/>
      <c r="J21" s="63"/>
    </row>
    <row r="22" spans="1:10" ht="18.75" thickBot="1">
      <c r="A22" s="5">
        <f t="shared" si="2"/>
        <v>20</v>
      </c>
      <c r="B22" s="24" t="s">
        <v>39</v>
      </c>
      <c r="C22" s="61">
        <f>C21*1.23</f>
        <v>0</v>
      </c>
      <c r="D22" s="62"/>
      <c r="E22" s="62"/>
      <c r="F22" s="62"/>
      <c r="G22" s="62"/>
      <c r="H22" s="62"/>
      <c r="I22" s="62"/>
      <c r="J22" s="63"/>
    </row>
  </sheetData>
  <mergeCells count="21">
    <mergeCell ref="C22:J22"/>
    <mergeCell ref="C18:D18"/>
    <mergeCell ref="C19:J19"/>
    <mergeCell ref="C20:J20"/>
    <mergeCell ref="C21:J21"/>
    <mergeCell ref="A1:B1"/>
    <mergeCell ref="C1:J1"/>
    <mergeCell ref="C12:J12"/>
    <mergeCell ref="C13:J13"/>
    <mergeCell ref="C14:J14"/>
    <mergeCell ref="C17:D17"/>
    <mergeCell ref="E18:F18"/>
    <mergeCell ref="E17:F17"/>
    <mergeCell ref="C11:J11"/>
    <mergeCell ref="C3:D3"/>
    <mergeCell ref="C8:J8"/>
    <mergeCell ref="C9:J9"/>
    <mergeCell ref="C10:J10"/>
    <mergeCell ref="E3:F3"/>
    <mergeCell ref="C15:J15"/>
    <mergeCell ref="B16:J16"/>
  </mergeCells>
  <pageMargins left="0.15748031496062992" right="0.15748031496062992" top="0.74803149606299213" bottom="0.74803149606299213" header="0.31496062992125984" footer="0.31496062992125984"/>
  <pageSetup paperSize="9" scale="75" orientation="landscape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2016-10-27T10:01:27Z</dcterms:modified>
</cp:coreProperties>
</file>